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10380" windowHeight="6800" tabRatio="819" activeTab="0"/>
  </bookViews>
  <sheets>
    <sheet name="додаток 5" sheetId="1" r:id="rId1"/>
  </sheets>
  <definedNames>
    <definedName name="_xlnm.Print_Titles" localSheetId="0">'додаток 5'!$7:$7</definedName>
    <definedName name="_xlnm.Print_Area" localSheetId="0">'додаток 5'!$A$1:$I$84</definedName>
  </definedNames>
  <calcPr fullCalcOnLoad="1"/>
</workbook>
</file>

<file path=xl/sharedStrings.xml><?xml version="1.0" encoding="utf-8"?>
<sst xmlns="http://schemas.openxmlformats.org/spreadsheetml/2006/main" count="213" uniqueCount="168">
  <si>
    <t>до рішення Рівненської  обласної ради</t>
  </si>
  <si>
    <t>(грн.)</t>
  </si>
  <si>
    <t>Перший заступник голови обласної ради</t>
  </si>
  <si>
    <t>Всього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</si>
  <si>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</si>
  <si>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</si>
  <si>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</si>
  <si>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</si>
  <si>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</si>
  <si>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 xml:space="preserve">Всього 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</si>
  <si>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</si>
  <si>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0821</t>
  </si>
  <si>
    <t>0700000</t>
  </si>
  <si>
    <t>Управління охорони здоров’я  Рівненської обласної державної адміністрації</t>
  </si>
  <si>
    <t>0710000</t>
  </si>
  <si>
    <t>1000000</t>
  </si>
  <si>
    <t>Управління культури і туризму Рівненської  обласної державної адміністрації</t>
  </si>
  <si>
    <t>1010000</t>
  </si>
  <si>
    <t>1014010</t>
  </si>
  <si>
    <t>4010</t>
  </si>
  <si>
    <t>Фінансова підтримка театрів</t>
  </si>
  <si>
    <t>Код програмної класифікації видатків та кредитування місцевих бюджетів</t>
  </si>
  <si>
    <t>Код ТПКВКМБ /
ТКВКБМС</t>
  </si>
  <si>
    <t>Код ФКВКБ</t>
  </si>
  <si>
    <t>"Про внесення змін до обласного бюджету на 2018 рік"</t>
  </si>
  <si>
    <t>0712010</t>
  </si>
  <si>
    <t>0731</t>
  </si>
  <si>
    <t>Багатопрофільна стаціонарна медична допомога населенню</t>
  </si>
  <si>
    <t xml:space="preserve">Зміни до переліку об’єктів,
видатки на які у 2018 році будуть проводитися
за рахунок коштів бюджету розвитку обласного бюджету </t>
  </si>
  <si>
    <t>0180</t>
  </si>
  <si>
    <t>0800000</t>
  </si>
  <si>
    <t>Департамент соціального захисту населення Рівненської  обласної державної адміністрації</t>
  </si>
  <si>
    <t>0810000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</si>
  <si>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</si>
  <si>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</si>
  <si>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0813102</t>
  </si>
  <si>
    <t>1020</t>
  </si>
  <si>
    <t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інші хвороби</t>
  </si>
  <si>
    <t>С.А.Свисталюк</t>
  </si>
  <si>
    <t>1200000</t>
  </si>
  <si>
    <t>Департамент житлово-комунального господарства, енергетики та енергоефективності Рівненської обласної державної адміністрації</t>
  </si>
  <si>
    <t>1210000</t>
  </si>
  <si>
    <t>1019770</t>
  </si>
  <si>
    <t>9770</t>
  </si>
  <si>
    <t>Інші субвенції з місцевого бюджету</t>
  </si>
  <si>
    <t>1110000</t>
  </si>
  <si>
    <t>Управління у справах молоді  та спорту Рівненської обласної державної адміністрації</t>
  </si>
  <si>
    <t>1115040</t>
  </si>
  <si>
    <t>5040</t>
  </si>
  <si>
    <t>Підтримка і розвиток спортивної інфраструктури</t>
  </si>
  <si>
    <t>1115042</t>
  </si>
  <si>
    <t>5042</t>
  </si>
  <si>
    <t>0810</t>
  </si>
  <si>
    <t>Фінансова підтримка спортивних споруд, які належать громадським організаціям фізкультурно-спортивної спрямованості</t>
  </si>
  <si>
    <t>1219770</t>
  </si>
  <si>
    <t>1500000</t>
  </si>
  <si>
    <t>Департамент  з питань будівництва та архітектури Рівненської обласної державної адміністрації</t>
  </si>
  <si>
    <t>1510000</t>
  </si>
  <si>
    <t>1517360</t>
  </si>
  <si>
    <t>7360</t>
  </si>
  <si>
    <t xml:space="preserve">Виконання інвестиційних проектів </t>
  </si>
  <si>
    <t>1517365</t>
  </si>
  <si>
    <t>7365</t>
  </si>
  <si>
    <t>0490</t>
  </si>
  <si>
    <t xml:space="preserve">Виконання інвестиційних проектів в рамках реформування регіональних систем охорони здоров’я для здійснення  заходів з виконання спільного з Міжнародним банком реконструкції та розвитку проекту "Поліпшення охорони здоров'я на службі у людей" </t>
  </si>
  <si>
    <t>за рахунок субвенції з державного бюджету місцевим бюджетам на реформування регіональних систем охорони здоров’я для здійснення  заходів з виконання спільного з Міжнародним банком реконструкції та розвитку проекту "Поліпшення охорони здоров'я на службі у людей", в тому числі:</t>
  </si>
  <si>
    <t>Реконструкція фельдшерсько-акушерського пункту в с. Заболоття під лікарську амбулаторію ЗПСМ Володимирецького району Рівненської області</t>
  </si>
  <si>
    <t>Капремонт лікарської амбулаторії в смт. Рафалівка Володимирецького району Рівненської області</t>
  </si>
  <si>
    <t>Капітальний ремонт лікарської амбулаторії в смт. Рафалівка Володимирецького району Рівненської області</t>
  </si>
  <si>
    <t>Реконструкція фельдшерсько-акушерського пункту по вул. Щорса, 2 в с. Жовкині  під лікарську амбулаторію ЗПСМ Володимирецького району Рівненської області</t>
  </si>
  <si>
    <t>Капітальний ремонт лікарської амбулаторії загальної практики сімейної медицини в с. Великі Цепцевичі Володимирецького району Рівненської області</t>
  </si>
  <si>
    <t>Реконструкція частини будівлі дитячого садка під амбулаторію загальної практики сімейної медицини с. Більська Воля вул. Шкільна, 19 Володимирецького району Рівненської області</t>
  </si>
  <si>
    <t>Будівництво амбулаторії загальної практики сімейної медицини Великовербченської дільниці в с. Велике Вербче Сарненського району</t>
  </si>
  <si>
    <t>Реконструкція амбулаторії загальної практики сімейної медицини Великовербченської дільниці в с. Велике Вербче Сарненського району</t>
  </si>
  <si>
    <t>1517361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</si>
  <si>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</si>
  <si>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</si>
  <si>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 xml:space="preserve">з міського бюджету міста Дубно  </t>
  </si>
  <si>
    <t>Будівництво дошкільного навчального закладу в районі військового містечка в м.Дубно вул.Семидубська, 32б</t>
  </si>
  <si>
    <t>Реконструкція басейну ЗОШ І-Ш ст. №7 по пров.Шкільному, 2 в м.Дубно Рівненської області</t>
  </si>
  <si>
    <t>з районного бюджету Здолбунівського району</t>
  </si>
  <si>
    <t>з міського бюджету міста Дубно</t>
  </si>
  <si>
    <t>Будівництво дошкільного навчального закладу в с.Новомильськ по вул.Центральна,3-А на території Копитківської сільської ради Здолбунівського району.</t>
  </si>
  <si>
    <t>1517363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</si>
  <si>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</si>
  <si>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</si>
  <si>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 xml:space="preserve">з районного бюджету Березнівського району </t>
  </si>
  <si>
    <t xml:space="preserve">Будівництво дошкільного навчального закладу на 150 місць на вул. Богдана Хмельницького в м.Березне Рівненської області </t>
  </si>
  <si>
    <t>1517460</t>
  </si>
  <si>
    <t>7460</t>
  </si>
  <si>
    <t>Утримання та розвиток автомобільних доріг та дорожньої інфраструктури</t>
  </si>
  <si>
    <t>1517463</t>
  </si>
  <si>
    <t>7463</t>
  </si>
  <si>
    <t>0456</t>
  </si>
  <si>
    <t>Утримання та розвиток автомобільних доріг та дорожньої інфраструктури за рахунок трансфертів з інших місцевих бюджетів</t>
  </si>
  <si>
    <t xml:space="preserve">з районного бюджету Здолбунівського району </t>
  </si>
  <si>
    <t>Капітальний ремонт дорожнього покриття вулиці Шкільна з транспортною розв"язкою на перехресті вулиць Шевченка, Шкільна та Паркова м.Здолбунів</t>
  </si>
  <si>
    <t>1517310</t>
  </si>
  <si>
    <t>0443</t>
  </si>
  <si>
    <r>
      <t>Будівництво</t>
    </r>
    <r>
      <rPr>
        <sz val="12"/>
        <rFont val="Times New Roman"/>
        <family val="1"/>
      </rPr>
      <t xml:space="preserve"> об'єктів житлово-комунального господарства</t>
    </r>
  </si>
  <si>
    <t>1517320</t>
  </si>
  <si>
    <r>
      <t>Будівництво</t>
    </r>
    <r>
      <rPr>
        <sz val="12"/>
        <rFont val="Times New Roman"/>
        <family val="1"/>
      </rPr>
      <t xml:space="preserve"> об'єктів соціально-культурного призначення</t>
    </r>
  </si>
  <si>
    <t>1517321</t>
  </si>
  <si>
    <r>
      <t>Будівництво</t>
    </r>
    <r>
      <rPr>
        <i/>
        <sz val="12"/>
        <rFont val="Times New Roman"/>
        <family val="1"/>
      </rPr>
      <t xml:space="preserve"> освітніх установ та закладів</t>
    </r>
  </si>
  <si>
    <t>1517322</t>
  </si>
  <si>
    <r>
      <t>Будівництво</t>
    </r>
    <r>
      <rPr>
        <i/>
        <sz val="12"/>
        <rFont val="Times New Roman"/>
        <family val="1"/>
      </rPr>
      <t xml:space="preserve"> медичних установ та закладів</t>
    </r>
  </si>
  <si>
    <t>1517323</t>
  </si>
  <si>
    <r>
      <t xml:space="preserve">Будівництво </t>
    </r>
    <r>
      <rPr>
        <i/>
        <sz val="12"/>
        <rFont val="Times New Roman"/>
        <family val="1"/>
      </rPr>
      <t>установ та закладів соціальної сфери</t>
    </r>
  </si>
  <si>
    <t>1517324</t>
  </si>
  <si>
    <r>
      <t xml:space="preserve">Будівництво </t>
    </r>
    <r>
      <rPr>
        <i/>
        <sz val="12"/>
        <rFont val="Times New Roman"/>
        <family val="1"/>
      </rPr>
      <t>установ та закладів культури</t>
    </r>
  </si>
  <si>
    <t>1517325</t>
  </si>
  <si>
    <r>
      <t xml:space="preserve">Будівництво </t>
    </r>
    <r>
      <rPr>
        <i/>
        <sz val="12"/>
        <rFont val="Times New Roman"/>
        <family val="1"/>
      </rPr>
      <t>споруд, установ та закладів фізичної культури і спорту</t>
    </r>
  </si>
  <si>
    <t>1517330</t>
  </si>
  <si>
    <t>7330</t>
  </si>
  <si>
    <r>
      <t>Будівництво і</t>
    </r>
    <r>
      <rPr>
        <sz val="12"/>
        <rFont val="Times New Roman"/>
        <family val="1"/>
      </rPr>
      <t>нших об'єктів соціальної та виробничої інфраструктури комунальної власності</t>
    </r>
  </si>
  <si>
    <t>1517300</t>
  </si>
  <si>
    <t>7300</t>
  </si>
  <si>
    <t>Будівництво та регіональний розвиток</t>
  </si>
  <si>
    <t>1519770</t>
  </si>
  <si>
    <t xml:space="preserve">з районного бюджету Корецького району </t>
  </si>
  <si>
    <t xml:space="preserve">Реконструкція з елементами реставрації будівлі гуртожитку №2 Великомежиріцької спеціальної школи-інтернату по вул. Грушевська, 27 в с.В.Межиричі Корецького району Рівненської області під харчоблок (I поверх) та адмінприміщення (II поверх)
</t>
  </si>
  <si>
    <t xml:space="preserve">з районного бюджету Рівненського району </t>
  </si>
  <si>
    <t>Капітальний ремонт дороги по вул. Першотравнева в с. Грушвиця Перша Рівненського району Рівненської області</t>
  </si>
  <si>
    <t>0600000</t>
  </si>
  <si>
    <t>Управління  освіти і науки Рівненської обласної державної адміністрації</t>
  </si>
  <si>
    <t>0610000</t>
  </si>
  <si>
    <t>0611040</t>
  </si>
  <si>
    <t>1040</t>
  </si>
  <si>
    <t>0922</t>
  </si>
  <si>
    <t>Надання загальної середньої освіти загальноосвiтнiми школами-iнтернатами, загальноосвітніми санаторними школами-інтернатами</t>
  </si>
  <si>
    <t>0611070</t>
  </si>
  <si>
    <t>1070</t>
  </si>
  <si>
    <t xml:space="preserve"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                                                                                                                    </t>
  </si>
  <si>
    <t>0813240</t>
  </si>
  <si>
    <t>Інші заклади та заходи</t>
  </si>
  <si>
    <t>0813241</t>
  </si>
  <si>
    <t>1090</t>
  </si>
  <si>
    <t>Забезпечення діяльності інших закладів у сфері соціального захисту і соціального забезпечення</t>
  </si>
  <si>
    <t>1517368</t>
  </si>
  <si>
    <t>7368</t>
  </si>
  <si>
    <t>Виконання інвестиційних проектів за рахунок субвенцій з інших бюджетів</t>
  </si>
  <si>
    <t xml:space="preserve">з селищного бюджету Клесівської селищної ради Сарненського району </t>
  </si>
  <si>
    <t>з районного бюджету Острозького району</t>
  </si>
  <si>
    <t>Співфінансування об'єкту "Реконструкція гінекологічного відділення Острозької ЦРЛ під гуртожиток медпрацівників по вул.Бельмаж, 2 в м.Острог Рівненської області (коригування)"</t>
  </si>
  <si>
    <t>в т.ч.</t>
  </si>
  <si>
    <t>Нерозподілений резерв</t>
  </si>
  <si>
    <t>Реконструкція будівлі Рівненського обласного інституту післядипломної педагогічної освіти в м. Рівне по вул. Чорновола, 74  (у т.ч. проектно-кошторисна документація)</t>
  </si>
  <si>
    <t>Другий пусковий комплекс другої черги будівлі комунального закладу “Рівненський обласний онкологічний диспансер” Рівненської обласної ради по вул. О.Олеся, 12 в м. Рівне – будівництво (у т.ч. проектно-кошторисна документація)</t>
  </si>
  <si>
    <t>Реконструкція будівлі Комунального закладу “Рівненська обласна універсальна наукова бібліотека” Рівненської обласної ради по вул. Короленка, 6, м. Рівне (у т.ч. проектно-кошторисна документація)</t>
  </si>
  <si>
    <t>Будівництво спортивно-оздоровчого комплексу по вул.Червоного Хреста,25 в м.Дубровиця Рівненської області (у т.ч. проектно-кошторисна документація)</t>
  </si>
  <si>
    <t>0200000</t>
  </si>
  <si>
    <t>Рівненська обласна державна адміністрація</t>
  </si>
  <si>
    <t>0210000</t>
  </si>
  <si>
    <t>0219800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</si>
  <si>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</si>
  <si>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</si>
  <si>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0611090</t>
  </si>
  <si>
    <t>0960</t>
  </si>
  <si>
    <t xml:space="preserve">Надання позашкільної освіти позашкільними закладами освіти, заходи із позашкільної роботи з дітьми                                      </t>
  </si>
  <si>
    <t>1115030</t>
  </si>
  <si>
    <t>5030</t>
  </si>
  <si>
    <t>Розвиток дитячо-юнацького та резервного спорту</t>
  </si>
  <si>
    <t>1115032</t>
  </si>
  <si>
    <t>5032</t>
  </si>
  <si>
    <t>Фінансова підтримка дитячо-юнацьких спортивних шкіл фізкультурно-спортивних товариств</t>
  </si>
  <si>
    <t>Додаток  6</t>
  </si>
  <si>
    <t>Співфінансування по об'єкту "Будівництво спортивного майданчика Клесівської ЗОШ І-ІІ ст.-ліцей в смт Клесів Сарненського району, Рівненської області (міні-футбольного поля зі штучним покриттям)"</t>
  </si>
  <si>
    <t>від 16 березня 2018 року № 877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</si>
</sst>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_-* #,##0.0\ &quot;грн.&quot;_-;\-* #,##0.0\ &quot;грн.&quot;_-;_-* &quot;-&quot;?\ &quot;грн.&quot;_-;_-@_-"/>
    <numFmt numFmtId="182" formatCode="_-* #,##0.0\ _г_р_н_._-;\-* #,##0.0\ _г_р_н_._-;_-* &quot;-&quot;?\ _г_р_н_._-;_-@_-"/>
    <numFmt numFmtId="183" formatCode="_-* #,##0.000\ _г_р_н_._-;\-* #,##0.000\ _г_р_н_._-;_-* &quot;-&quot;??\ _г_р_н_._-;_-@_-"/>
    <numFmt numFmtId="184" formatCode="_-* #,##0.0\ _г_р_н_._-;\-* #,##0.0\ _г_р_н_._-;_-* &quot;-&quot;??\ _г_р_н_._-;_-@_-"/>
    <numFmt numFmtId="185" formatCode="_-* #,##0\ _г_р_н_._-;\-* #,##0\ _г_р_н_._-;_-* &quot;-&quot;??\ _г_р_н_._-;_-@_-"/>
    <numFmt numFmtId="186" formatCode="#,##0.00\ _г_р_н_."/>
    <numFmt numFmtId="187" formatCode="#,##0.00\ &quot;грн.&quot;"/>
    <numFmt numFmtId="188" formatCode="#,##0.0\ _г_р_н_."/>
    <numFmt numFmtId="189" formatCode="#,##0\ _г_р_н_."/>
    <numFmt numFmtId="190" formatCode="_-* #,##0.00\ _г_р_н_._-;\-* #,##0.00\ _г_р_н_._-;_-* &quot;-&quot;?\ _г_р_н_._-;_-@_-"/>
    <numFmt numFmtId="191" formatCode="#,##0.0"/>
    <numFmt numFmtId="192" formatCode="_-* #,##0\ _г_р_н_._-;\-* #,##0\ _г_р_н_._-;_-* &quot;-&quot;?\ _г_р_н_._-;_-@_-"/>
    <numFmt numFmtId="193" formatCode="[$-422]d\ mmmm\ yyyy&quot; р.&quot;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&quot;Так&quot;;&quot;Так&quot;;&quot;Ні&quot;"/>
    <numFmt numFmtId="199" formatCode="&quot;True&quot;;&quot;True&quot;;&quot;False&quot;"/>
    <numFmt numFmtId="200" formatCode="&quot;Увімк&quot;;&quot;Увімк&quot;;&quot;Вимк&quot;"/>
    <numFmt numFmtId="201" formatCode="[$¥€-2]\ ###,000_);[Red]\([$€-2]\ ###,000\)"/>
    <numFmt numFmtId="202" formatCode="#,##0.000"/>
  </numFmts>
  <fonts count="59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color indexed="8"/>
      <name val="Times New Roman Cyr"/>
      <family val="1"/>
    </font>
    <font>
      <sz val="11"/>
      <name val="Times New Roman"/>
      <family val="1"/>
    </font>
    <font>
      <b/>
      <sz val="13.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2"/>
      <name val="Times New Roman Cyr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3"/>
      <name val="Times New Roman Cyr"/>
      <family val="0"/>
    </font>
    <font>
      <i/>
      <sz val="12"/>
      <name val="Times New Roman"/>
      <family val="1"/>
    </font>
    <font>
      <i/>
      <sz val="13"/>
      <name val="Times New Roman"/>
      <family val="1"/>
    </font>
    <font>
      <i/>
      <sz val="12"/>
      <name val="Times New Roman Cyr"/>
      <family val="0"/>
    </font>
    <font>
      <i/>
      <sz val="13"/>
      <name val="Times New Roman Cyr"/>
      <family val="0"/>
    </font>
    <font>
      <i/>
      <sz val="14"/>
      <name val="Times New Roman"/>
      <family val="1"/>
    </font>
    <font>
      <sz val="10"/>
      <color indexed="8"/>
      <name val="Arial"/>
      <family val="2"/>
    </font>
    <font>
      <b/>
      <sz val="12"/>
      <name val="Times New Roman Cyr"/>
      <family val="0"/>
    </font>
    <font>
      <b/>
      <sz val="13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1" fillId="0" borderId="0">
      <alignment vertical="top"/>
      <protection/>
    </xf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4" fillId="0" borderId="0" applyNumberFormat="0" applyFill="0" applyBorder="0" applyProtection="0">
      <alignment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1" fillId="33" borderId="10" xfId="0" applyFont="1" applyFill="1" applyBorder="1" applyAlignment="1">
      <alignment vertical="top" wrapText="1"/>
    </xf>
    <xf numFmtId="2" fontId="2" fillId="33" borderId="10" xfId="0" applyNumberFormat="1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center" wrapText="1"/>
    </xf>
    <xf numFmtId="191" fontId="10" fillId="0" borderId="10" xfId="0" applyNumberFormat="1" applyFont="1" applyFill="1" applyBorder="1" applyAlignment="1" applyProtection="1">
      <alignment vertical="top"/>
      <protection/>
    </xf>
    <xf numFmtId="49" fontId="11" fillId="0" borderId="10" xfId="0" applyNumberFormat="1" applyFont="1" applyBorder="1" applyAlignment="1">
      <alignment horizontal="center" vertical="top" wrapText="1"/>
    </xf>
    <xf numFmtId="0" fontId="1" fillId="33" borderId="10" xfId="0" applyFont="1" applyFill="1" applyBorder="1" applyAlignment="1">
      <alignment horizontal="right" vertical="top" wrapText="1"/>
    </xf>
    <xf numFmtId="0" fontId="6" fillId="0" borderId="0" xfId="0" applyFont="1" applyAlignment="1">
      <alignment/>
    </xf>
    <xf numFmtId="49" fontId="5" fillId="0" borderId="0" xfId="0" applyNumberFormat="1" applyFont="1" applyFill="1" applyBorder="1" applyAlignment="1" applyProtection="1">
      <alignment vertical="top" wrapText="1"/>
      <protection locked="0"/>
    </xf>
    <xf numFmtId="0" fontId="9" fillId="0" borderId="11" xfId="0" applyFont="1" applyBorder="1" applyAlignment="1">
      <alignment horizontal="center" vertical="center" wrapText="1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11" fillId="0" borderId="10" xfId="0" applyNumberFormat="1" applyFont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2" fontId="2" fillId="33" borderId="11" xfId="0" applyNumberFormat="1" applyFont="1" applyFill="1" applyBorder="1" applyAlignment="1">
      <alignment vertical="center" wrapText="1"/>
    </xf>
    <xf numFmtId="49" fontId="11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 applyProtection="1">
      <alignment vertical="top" wrapText="1"/>
      <protection locked="0"/>
    </xf>
    <xf numFmtId="49" fontId="2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4" fontId="12" fillId="0" borderId="10" xfId="0" applyNumberFormat="1" applyFont="1" applyFill="1" applyBorder="1" applyAlignment="1">
      <alignment horizontal="right" vertical="top" wrapText="1"/>
    </xf>
    <xf numFmtId="4" fontId="17" fillId="0" borderId="10" xfId="0" applyNumberFormat="1" applyFont="1" applyFill="1" applyBorder="1" applyAlignment="1">
      <alignment horizontal="right" vertical="top" wrapText="1"/>
    </xf>
    <xf numFmtId="49" fontId="18" fillId="0" borderId="10" xfId="0" applyNumberFormat="1" applyFont="1" applyBorder="1" applyAlignment="1">
      <alignment horizontal="center" vertical="top" wrapText="1"/>
    </xf>
    <xf numFmtId="4" fontId="12" fillId="0" borderId="10" xfId="0" applyNumberFormat="1" applyFont="1" applyBorder="1" applyAlignment="1">
      <alignment horizontal="right" vertical="top" wrapText="1"/>
    </xf>
    <xf numFmtId="4" fontId="13" fillId="33" borderId="10" xfId="0" applyNumberFormat="1" applyFont="1" applyFill="1" applyBorder="1" applyAlignment="1">
      <alignment horizontal="right" vertical="center"/>
    </xf>
    <xf numFmtId="4" fontId="15" fillId="0" borderId="10" xfId="0" applyNumberFormat="1" applyFont="1" applyFill="1" applyBorder="1" applyAlignment="1">
      <alignment horizontal="right" vertical="top" wrapText="1"/>
    </xf>
    <xf numFmtId="4" fontId="13" fillId="0" borderId="10" xfId="0" applyNumberFormat="1" applyFont="1" applyFill="1" applyBorder="1" applyAlignment="1" applyProtection="1">
      <alignment vertical="top"/>
      <protection/>
    </xf>
    <xf numFmtId="0" fontId="2" fillId="34" borderId="10" xfId="0" applyFont="1" applyFill="1" applyBorder="1" applyAlignment="1">
      <alignment horizontal="center"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6" fillId="34" borderId="10" xfId="0" applyFont="1" applyFill="1" applyBorder="1" applyAlignment="1">
      <alignment horizontal="center" vertical="top" wrapText="1"/>
    </xf>
    <xf numFmtId="49" fontId="16" fillId="34" borderId="10" xfId="0" applyNumberFormat="1" applyFont="1" applyFill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49" fontId="18" fillId="0" borderId="10" xfId="0" applyNumberFormat="1" applyFont="1" applyBorder="1" applyAlignment="1">
      <alignment horizontal="center" vertical="top" wrapText="1"/>
    </xf>
    <xf numFmtId="49" fontId="16" fillId="0" borderId="10" xfId="0" applyNumberFormat="1" applyFont="1" applyFill="1" applyBorder="1" applyAlignment="1">
      <alignment vertical="top" wrapText="1"/>
    </xf>
    <xf numFmtId="4" fontId="17" fillId="0" borderId="10" xfId="0" applyNumberFormat="1" applyFont="1" applyBorder="1" applyAlignment="1">
      <alignment horizontal="right" vertical="top" wrapText="1"/>
    </xf>
    <xf numFmtId="0" fontId="2" fillId="0" borderId="10" xfId="0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vertical="center" wrapText="1"/>
    </xf>
    <xf numFmtId="49" fontId="11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" fontId="19" fillId="0" borderId="10" xfId="0" applyNumberFormat="1" applyFont="1" applyFill="1" applyBorder="1" applyAlignment="1">
      <alignment horizontal="right" vertical="top" wrapText="1"/>
    </xf>
    <xf numFmtId="4" fontId="12" fillId="0" borderId="10" xfId="0" applyNumberFormat="1" applyFont="1" applyFill="1" applyBorder="1" applyAlignment="1">
      <alignment horizontal="right" vertical="center"/>
    </xf>
    <xf numFmtId="4" fontId="17" fillId="0" borderId="10" xfId="0" applyNumberFormat="1" applyFont="1" applyFill="1" applyBorder="1" applyAlignment="1">
      <alignment horizontal="right" vertical="center"/>
    </xf>
    <xf numFmtId="0" fontId="20" fillId="0" borderId="10" xfId="55" applyFont="1" applyFill="1" applyBorder="1" applyAlignment="1">
      <alignment horizontal="left" vertical="center" wrapText="1"/>
      <protection/>
    </xf>
    <xf numFmtId="0" fontId="58" fillId="0" borderId="10" xfId="0" applyFont="1" applyFill="1" applyBorder="1" applyAlignment="1">
      <alignment horizontal="center" vertical="top" wrapText="1"/>
    </xf>
    <xf numFmtId="191" fontId="16" fillId="0" borderId="10" xfId="49" applyNumberFormat="1" applyFont="1" applyBorder="1" applyAlignment="1">
      <alignment vertical="top" wrapText="1"/>
      <protection/>
    </xf>
    <xf numFmtId="49" fontId="22" fillId="0" borderId="10" xfId="0" applyNumberFormat="1" applyFont="1" applyBorder="1" applyAlignment="1">
      <alignment horizontal="center" vertical="top" wrapText="1"/>
    </xf>
    <xf numFmtId="49" fontId="22" fillId="0" borderId="10" xfId="0" applyNumberFormat="1" applyFont="1" applyBorder="1" applyAlignment="1">
      <alignment horizontal="left"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 applyProtection="1">
      <alignment vertical="top" wrapText="1"/>
      <protection locked="0"/>
    </xf>
    <xf numFmtId="49" fontId="18" fillId="0" borderId="10" xfId="0" applyNumberFormat="1" applyFont="1" applyFill="1" applyBorder="1" applyAlignment="1">
      <alignment horizontal="center" vertical="top" wrapText="1"/>
    </xf>
    <xf numFmtId="49" fontId="18" fillId="0" borderId="10" xfId="0" applyNumberFormat="1" applyFont="1" applyFill="1" applyBorder="1" applyAlignment="1">
      <alignment horizontal="center" vertical="top" wrapText="1"/>
    </xf>
    <xf numFmtId="49" fontId="18" fillId="0" borderId="10" xfId="0" applyNumberFormat="1" applyFont="1" applyFill="1" applyBorder="1" applyAlignment="1" applyProtection="1">
      <alignment vertical="top" wrapText="1"/>
      <protection locked="0"/>
    </xf>
    <xf numFmtId="49" fontId="22" fillId="0" borderId="10" xfId="0" applyNumberFormat="1" applyFont="1" applyFill="1" applyBorder="1" applyAlignment="1">
      <alignment horizontal="center" vertical="top" wrapText="1"/>
    </xf>
    <xf numFmtId="49" fontId="22" fillId="0" borderId="10" xfId="0" applyNumberFormat="1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>
      <alignment vertical="center" wrapText="1"/>
    </xf>
    <xf numFmtId="0" fontId="16" fillId="0" borderId="10" xfId="0" applyFont="1" applyBorder="1" applyAlignment="1">
      <alignment vertical="top" wrapText="1"/>
    </xf>
    <xf numFmtId="49" fontId="18" fillId="0" borderId="10" xfId="0" applyNumberFormat="1" applyFont="1" applyFill="1" applyBorder="1" applyAlignment="1">
      <alignment horizontal="left" vertical="top" wrapText="1"/>
    </xf>
    <xf numFmtId="4" fontId="17" fillId="0" borderId="10" xfId="0" applyNumberFormat="1" applyFont="1" applyBorder="1" applyAlignment="1">
      <alignment horizontal="center" vertical="top" wrapText="1"/>
    </xf>
    <xf numFmtId="4" fontId="2" fillId="0" borderId="0" xfId="0" applyNumberFormat="1" applyFont="1" applyAlignment="1">
      <alignment vertical="center"/>
    </xf>
    <xf numFmtId="4" fontId="23" fillId="0" borderId="10" xfId="0" applyNumberFormat="1" applyFont="1" applyFill="1" applyBorder="1" applyAlignment="1">
      <alignment horizontal="right" vertical="top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170" fontId="5" fillId="0" borderId="0" xfId="43" applyFont="1" applyFill="1" applyBorder="1" applyAlignment="1" applyProtection="1">
      <alignment horizontal="left" vertical="top" wrapText="1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Пропозиції _17.08.2007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tabSelected="1" view="pageBreakPreview" zoomScaleSheetLayoutView="100" zoomScalePageLayoutView="0" workbookViewId="0" topLeftCell="A1">
      <selection activeCell="B5" sqref="B5:I5"/>
    </sheetView>
  </sheetViews>
  <sheetFormatPr defaultColWidth="9.125" defaultRowHeight="12.75"/>
  <cols>
    <col min="1" max="1" width="14.50390625" style="2" customWidth="1"/>
    <col min="2" max="2" width="15.125" style="2" customWidth="1"/>
    <col min="3" max="3" width="12.50390625" style="2" customWidth="1"/>
    <col min="4" max="4" width="42.125" style="2" customWidth="1"/>
    <col min="5" max="5" width="45.00390625" style="2" customWidth="1"/>
    <col min="6" max="6" width="14.875" style="2" customWidth="1"/>
    <col min="7" max="7" width="14.50390625" style="2" customWidth="1"/>
    <col min="8" max="8" width="14.25390625" style="2" customWidth="1"/>
    <col min="9" max="9" width="20.50390625" style="2" customWidth="1"/>
    <col min="10" max="10" width="17.75390625" style="2" bestFit="1" customWidth="1"/>
    <col min="11" max="11" width="12.125" style="2" bestFit="1" customWidth="1"/>
    <col min="12" max="16384" width="9.125" style="2" customWidth="1"/>
  </cols>
  <sheetData>
    <row r="1" spans="1:8" ht="15">
      <c r="A1" s="3"/>
      <c r="B1" s="3"/>
      <c r="C1" s="3"/>
      <c r="G1" s="70" t="s">
        <v>165</v>
      </c>
      <c r="H1" s="70"/>
    </row>
    <row r="2" spans="1:7" ht="15">
      <c r="A2" s="3"/>
      <c r="B2" s="3"/>
      <c r="C2" s="3"/>
      <c r="G2" s="2" t="s">
        <v>0</v>
      </c>
    </row>
    <row r="3" spans="1:7" ht="15">
      <c r="A3" s="3"/>
      <c r="B3" s="3"/>
      <c r="C3" s="3"/>
      <c r="G3" s="14" t="s">
        <v>24</v>
      </c>
    </row>
    <row r="4" spans="1:7" ht="14.25" customHeight="1">
      <c r="A4" s="1"/>
      <c r="B4" s="1"/>
      <c r="G4" s="2" t="s">
        <v>167</v>
      </c>
    </row>
    <row r="5" spans="2:9" ht="51.75" customHeight="1">
      <c r="B5" s="69" t="s">
        <v>28</v>
      </c>
      <c r="C5" s="69"/>
      <c r="D5" s="69"/>
      <c r="E5" s="69"/>
      <c r="F5" s="69"/>
      <c r="G5" s="69"/>
      <c r="H5" s="69"/>
      <c r="I5" s="69"/>
    </row>
    <row r="6" ht="15">
      <c r="I6" s="2" t="s">
        <v>1</v>
      </c>
    </row>
    <row r="7" spans="1:9" ht="95.25" customHeight="1">
      <c r="A7" s="17" t="s">
        <v>21</v>
      </c>
      <c r="B7" s="17" t="s">
        <v>22</v>
      </c>
      <c r="C7" s="17" t="s">
        <v>23</v>
      </c>
      <c r="D7" s="19" t="s">
        <v>10</v>
      </c>
      <c r="E7" s="18" t="s">
        <v>4</v>
      </c>
      <c r="F7" s="18" t="s">
        <v>5</v>
      </c>
      <c r="G7" s="18" t="s">
        <v>6</v>
      </c>
      <c r="H7" s="18" t="s">
        <v>7</v>
      </c>
      <c r="I7" s="18" t="s">
        <v>8</v>
      </c>
    </row>
    <row r="8" spans="1:9" ht="30">
      <c r="A8" s="7" t="s">
        <v>150</v>
      </c>
      <c r="B8" s="13"/>
      <c r="C8" s="5"/>
      <c r="D8" s="5" t="s">
        <v>151</v>
      </c>
      <c r="E8" s="7" t="s">
        <v>3</v>
      </c>
      <c r="F8" s="6"/>
      <c r="G8" s="6"/>
      <c r="H8" s="6"/>
      <c r="I8" s="31">
        <f>I9</f>
        <v>800000</v>
      </c>
    </row>
    <row r="9" spans="1:9" ht="30">
      <c r="A9" s="7" t="s">
        <v>152</v>
      </c>
      <c r="B9" s="13"/>
      <c r="C9" s="5"/>
      <c r="D9" s="5" t="s">
        <v>151</v>
      </c>
      <c r="E9" s="21"/>
      <c r="F9" s="22"/>
      <c r="G9" s="22"/>
      <c r="H9" s="22"/>
      <c r="I9" s="31">
        <f>I10</f>
        <v>800000</v>
      </c>
    </row>
    <row r="10" spans="1:9" ht="72.75" customHeight="1">
      <c r="A10" s="20" t="s">
        <v>153</v>
      </c>
      <c r="B10" s="23" t="s">
        <v>154</v>
      </c>
      <c r="C10" s="23" t="s">
        <v>29</v>
      </c>
      <c r="D10" s="63" t="s">
        <v>155</v>
      </c>
      <c r="E10" s="18"/>
      <c r="F10" s="18"/>
      <c r="G10" s="18"/>
      <c r="H10" s="18"/>
      <c r="I10" s="32">
        <v>800000</v>
      </c>
    </row>
    <row r="11" spans="1:9" ht="36" customHeight="1">
      <c r="A11" s="7" t="s">
        <v>123</v>
      </c>
      <c r="B11" s="13"/>
      <c r="C11" s="5"/>
      <c r="D11" s="5" t="s">
        <v>124</v>
      </c>
      <c r="E11" s="7" t="s">
        <v>3</v>
      </c>
      <c r="F11" s="6"/>
      <c r="G11" s="6"/>
      <c r="H11" s="6"/>
      <c r="I11" s="31">
        <f>I12</f>
        <v>1349577.71</v>
      </c>
    </row>
    <row r="12" spans="1:9" ht="34.5" customHeight="1">
      <c r="A12" s="7" t="s">
        <v>125</v>
      </c>
      <c r="B12" s="13"/>
      <c r="C12" s="5"/>
      <c r="D12" s="5" t="s">
        <v>124</v>
      </c>
      <c r="E12" s="21"/>
      <c r="F12" s="22"/>
      <c r="G12" s="22"/>
      <c r="H12" s="22"/>
      <c r="I12" s="31">
        <f>I13+I14+I15</f>
        <v>1349577.71</v>
      </c>
    </row>
    <row r="13" spans="1:9" ht="61.5">
      <c r="A13" s="20" t="s">
        <v>126</v>
      </c>
      <c r="B13" s="23" t="s">
        <v>127</v>
      </c>
      <c r="C13" s="23" t="s">
        <v>128</v>
      </c>
      <c r="D13" s="63" t="s">
        <v>129</v>
      </c>
      <c r="E13" s="18"/>
      <c r="F13" s="18"/>
      <c r="G13" s="18"/>
      <c r="H13" s="18"/>
      <c r="I13" s="32">
        <f>38235+400342.71</f>
        <v>438577.71</v>
      </c>
    </row>
    <row r="14" spans="1:9" ht="93">
      <c r="A14" s="20" t="s">
        <v>130</v>
      </c>
      <c r="B14" s="56" t="s">
        <v>131</v>
      </c>
      <c r="C14" s="23" t="s">
        <v>128</v>
      </c>
      <c r="D14" s="63" t="s">
        <v>132</v>
      </c>
      <c r="E14" s="18"/>
      <c r="F14" s="18"/>
      <c r="G14" s="18"/>
      <c r="H14" s="18"/>
      <c r="I14" s="32">
        <v>852000</v>
      </c>
    </row>
    <row r="15" spans="1:9" ht="46.5">
      <c r="A15" s="20" t="s">
        <v>156</v>
      </c>
      <c r="B15" s="23" t="s">
        <v>136</v>
      </c>
      <c r="C15" s="23" t="s">
        <v>157</v>
      </c>
      <c r="D15" s="24" t="s">
        <v>158</v>
      </c>
      <c r="E15" s="18"/>
      <c r="F15" s="18"/>
      <c r="G15" s="18"/>
      <c r="H15" s="18"/>
      <c r="I15" s="32">
        <v>59000</v>
      </c>
    </row>
    <row r="16" spans="1:9" ht="45">
      <c r="A16" s="7" t="s">
        <v>12</v>
      </c>
      <c r="B16" s="13"/>
      <c r="C16" s="5"/>
      <c r="D16" s="5" t="s">
        <v>13</v>
      </c>
      <c r="E16" s="7" t="s">
        <v>3</v>
      </c>
      <c r="F16" s="6"/>
      <c r="G16" s="6"/>
      <c r="H16" s="6"/>
      <c r="I16" s="31">
        <f>I17</f>
        <v>640000</v>
      </c>
    </row>
    <row r="17" spans="1:9" ht="45">
      <c r="A17" s="7" t="s">
        <v>14</v>
      </c>
      <c r="B17" s="13"/>
      <c r="C17" s="5"/>
      <c r="D17" s="5" t="s">
        <v>13</v>
      </c>
      <c r="E17" s="21"/>
      <c r="F17" s="22"/>
      <c r="G17" s="22"/>
      <c r="H17" s="22"/>
      <c r="I17" s="31">
        <f>I18</f>
        <v>640000</v>
      </c>
    </row>
    <row r="18" spans="1:9" ht="30.75">
      <c r="A18" s="20" t="s">
        <v>25</v>
      </c>
      <c r="B18" s="23">
        <v>2010</v>
      </c>
      <c r="C18" s="23" t="s">
        <v>26</v>
      </c>
      <c r="D18" s="24" t="s">
        <v>27</v>
      </c>
      <c r="E18" s="16"/>
      <c r="F18" s="16"/>
      <c r="G18" s="16"/>
      <c r="H18" s="16"/>
      <c r="I18" s="27">
        <v>640000</v>
      </c>
    </row>
    <row r="19" spans="1:9" ht="45">
      <c r="A19" s="7" t="s">
        <v>30</v>
      </c>
      <c r="B19" s="13"/>
      <c r="C19" s="5"/>
      <c r="D19" s="5" t="s">
        <v>31</v>
      </c>
      <c r="E19" s="7" t="s">
        <v>3</v>
      </c>
      <c r="F19" s="6"/>
      <c r="G19" s="6"/>
      <c r="H19" s="6"/>
      <c r="I19" s="31">
        <f>I20</f>
        <v>3791075</v>
      </c>
    </row>
    <row r="20" spans="1:9" ht="45">
      <c r="A20" s="7" t="s">
        <v>32</v>
      </c>
      <c r="B20" s="13"/>
      <c r="C20" s="5"/>
      <c r="D20" s="5" t="s">
        <v>31</v>
      </c>
      <c r="E20" s="21"/>
      <c r="F20" s="22"/>
      <c r="G20" s="22"/>
      <c r="H20" s="22"/>
      <c r="I20" s="31">
        <f>I21+I23</f>
        <v>3791075</v>
      </c>
    </row>
    <row r="21" spans="1:9" ht="65.25" customHeight="1">
      <c r="A21" s="20" t="s">
        <v>33</v>
      </c>
      <c r="B21" s="34">
        <v>3100</v>
      </c>
      <c r="C21" s="35"/>
      <c r="D21" s="36" t="s">
        <v>34</v>
      </c>
      <c r="E21" s="16"/>
      <c r="F21" s="16"/>
      <c r="G21" s="16"/>
      <c r="H21" s="16"/>
      <c r="I21" s="27">
        <f>I22</f>
        <v>2991075</v>
      </c>
    </row>
    <row r="22" spans="1:9" ht="108">
      <c r="A22" s="29" t="s">
        <v>35</v>
      </c>
      <c r="B22" s="37">
        <v>3102</v>
      </c>
      <c r="C22" s="38" t="s">
        <v>36</v>
      </c>
      <c r="D22" s="39" t="s">
        <v>37</v>
      </c>
      <c r="E22" s="16"/>
      <c r="F22" s="16"/>
      <c r="G22" s="16"/>
      <c r="H22" s="16"/>
      <c r="I22" s="28">
        <v>2991075</v>
      </c>
    </row>
    <row r="23" spans="1:9" ht="16.5">
      <c r="A23" s="20" t="s">
        <v>133</v>
      </c>
      <c r="B23" s="34">
        <v>3240</v>
      </c>
      <c r="C23" s="35"/>
      <c r="D23" s="36" t="s">
        <v>134</v>
      </c>
      <c r="E23" s="16"/>
      <c r="F23" s="16"/>
      <c r="G23" s="16"/>
      <c r="H23" s="16"/>
      <c r="I23" s="27">
        <f>I24</f>
        <v>800000</v>
      </c>
    </row>
    <row r="24" spans="1:9" ht="46.5">
      <c r="A24" s="29" t="s">
        <v>135</v>
      </c>
      <c r="B24" s="37">
        <v>3241</v>
      </c>
      <c r="C24" s="38" t="s">
        <v>136</v>
      </c>
      <c r="D24" s="64" t="s">
        <v>137</v>
      </c>
      <c r="E24" s="16"/>
      <c r="F24" s="16"/>
      <c r="G24" s="16"/>
      <c r="H24" s="16"/>
      <c r="I24" s="28">
        <v>800000</v>
      </c>
    </row>
    <row r="25" spans="1:9" ht="45">
      <c r="A25" s="7" t="s">
        <v>15</v>
      </c>
      <c r="B25" s="5"/>
      <c r="C25" s="5"/>
      <c r="D25" s="5" t="s">
        <v>16</v>
      </c>
      <c r="E25" s="7" t="s">
        <v>3</v>
      </c>
      <c r="F25" s="6"/>
      <c r="G25" s="6"/>
      <c r="H25" s="6"/>
      <c r="I25" s="31">
        <f>I26</f>
        <v>1650000</v>
      </c>
    </row>
    <row r="26" spans="1:9" ht="45">
      <c r="A26" s="7" t="s">
        <v>17</v>
      </c>
      <c r="B26" s="5"/>
      <c r="C26" s="5"/>
      <c r="D26" s="5" t="s">
        <v>16</v>
      </c>
      <c r="E26" s="7"/>
      <c r="F26" s="6"/>
      <c r="G26" s="6"/>
      <c r="H26" s="6"/>
      <c r="I26" s="31">
        <f>I27+I28</f>
        <v>1650000</v>
      </c>
    </row>
    <row r="27" spans="1:9" ht="16.5">
      <c r="A27" s="20" t="s">
        <v>18</v>
      </c>
      <c r="B27" s="12" t="s">
        <v>19</v>
      </c>
      <c r="C27" s="12" t="s">
        <v>11</v>
      </c>
      <c r="D27" s="25" t="s">
        <v>20</v>
      </c>
      <c r="E27" s="16"/>
      <c r="F27" s="16"/>
      <c r="G27" s="16"/>
      <c r="H27" s="16"/>
      <c r="I27" s="30">
        <f>1000000+550000</f>
        <v>1550000</v>
      </c>
    </row>
    <row r="28" spans="1:9" ht="16.5">
      <c r="A28" s="12" t="s">
        <v>42</v>
      </c>
      <c r="B28" s="12" t="s">
        <v>43</v>
      </c>
      <c r="C28" s="12" t="s">
        <v>29</v>
      </c>
      <c r="D28" s="26" t="s">
        <v>44</v>
      </c>
      <c r="E28" s="16"/>
      <c r="F28" s="16"/>
      <c r="G28" s="16"/>
      <c r="H28" s="16"/>
      <c r="I28" s="30">
        <v>100000</v>
      </c>
    </row>
    <row r="29" spans="1:9" ht="45">
      <c r="A29" s="7" t="s">
        <v>45</v>
      </c>
      <c r="B29" s="5"/>
      <c r="C29" s="5"/>
      <c r="D29" s="5" t="s">
        <v>46</v>
      </c>
      <c r="E29" s="7" t="s">
        <v>3</v>
      </c>
      <c r="F29" s="6"/>
      <c r="G29" s="6"/>
      <c r="H29" s="6"/>
      <c r="I29" s="31">
        <f>I30</f>
        <v>128550</v>
      </c>
    </row>
    <row r="30" spans="1:9" ht="45">
      <c r="A30" s="7" t="s">
        <v>45</v>
      </c>
      <c r="B30" s="5"/>
      <c r="C30" s="5"/>
      <c r="D30" s="5" t="s">
        <v>46</v>
      </c>
      <c r="E30" s="7"/>
      <c r="F30" s="6"/>
      <c r="G30" s="6"/>
      <c r="H30" s="6"/>
      <c r="I30" s="31">
        <f>I33+I31</f>
        <v>128550</v>
      </c>
    </row>
    <row r="31" spans="1:9" ht="30.75">
      <c r="A31" s="12" t="s">
        <v>159</v>
      </c>
      <c r="B31" s="12" t="s">
        <v>160</v>
      </c>
      <c r="C31" s="12"/>
      <c r="D31" s="26" t="s">
        <v>161</v>
      </c>
      <c r="E31" s="16"/>
      <c r="F31" s="16"/>
      <c r="G31" s="16"/>
      <c r="H31" s="16"/>
      <c r="I31" s="68">
        <f>I32</f>
        <v>17550</v>
      </c>
    </row>
    <row r="32" spans="1:9" ht="46.5">
      <c r="A32" s="40" t="s">
        <v>162</v>
      </c>
      <c r="B32" s="40" t="s">
        <v>163</v>
      </c>
      <c r="C32" s="40" t="s">
        <v>52</v>
      </c>
      <c r="D32" s="41" t="s">
        <v>164</v>
      </c>
      <c r="E32" s="16"/>
      <c r="F32" s="16"/>
      <c r="G32" s="16"/>
      <c r="H32" s="16"/>
      <c r="I32" s="48">
        <v>17550</v>
      </c>
    </row>
    <row r="33" spans="1:9" ht="30.75">
      <c r="A33" s="12" t="s">
        <v>47</v>
      </c>
      <c r="B33" s="12" t="s">
        <v>48</v>
      </c>
      <c r="C33" s="12"/>
      <c r="D33" s="26" t="s">
        <v>49</v>
      </c>
      <c r="E33" s="16"/>
      <c r="F33" s="16"/>
      <c r="G33" s="16"/>
      <c r="H33" s="16"/>
      <c r="I33" s="30">
        <f>I34</f>
        <v>111000</v>
      </c>
    </row>
    <row r="34" spans="1:9" ht="46.5">
      <c r="A34" s="40" t="s">
        <v>50</v>
      </c>
      <c r="B34" s="40" t="s">
        <v>51</v>
      </c>
      <c r="C34" s="40" t="s">
        <v>52</v>
      </c>
      <c r="D34" s="41" t="s">
        <v>53</v>
      </c>
      <c r="E34" s="16"/>
      <c r="F34" s="16"/>
      <c r="G34" s="16"/>
      <c r="H34" s="16"/>
      <c r="I34" s="42">
        <v>111000</v>
      </c>
    </row>
    <row r="35" spans="1:9" ht="60">
      <c r="A35" s="7" t="s">
        <v>39</v>
      </c>
      <c r="B35" s="5"/>
      <c r="C35" s="5"/>
      <c r="D35" s="5" t="s">
        <v>40</v>
      </c>
      <c r="E35" s="7" t="s">
        <v>3</v>
      </c>
      <c r="F35" s="6"/>
      <c r="G35" s="6"/>
      <c r="H35" s="6"/>
      <c r="I35" s="31">
        <f>I36</f>
        <v>10000000</v>
      </c>
    </row>
    <row r="36" spans="1:9" ht="60">
      <c r="A36" s="7" t="s">
        <v>41</v>
      </c>
      <c r="B36" s="5"/>
      <c r="C36" s="5"/>
      <c r="D36" s="5" t="s">
        <v>40</v>
      </c>
      <c r="E36" s="7"/>
      <c r="F36" s="6"/>
      <c r="G36" s="6"/>
      <c r="H36" s="6"/>
      <c r="I36" s="31">
        <f>I37</f>
        <v>10000000</v>
      </c>
    </row>
    <row r="37" spans="1:9" ht="18.75" customHeight="1">
      <c r="A37" s="12" t="s">
        <v>54</v>
      </c>
      <c r="B37" s="12" t="s">
        <v>43</v>
      </c>
      <c r="C37" s="12" t="s">
        <v>29</v>
      </c>
      <c r="D37" s="26" t="s">
        <v>44</v>
      </c>
      <c r="E37" s="16"/>
      <c r="F37" s="16"/>
      <c r="G37" s="16"/>
      <c r="H37" s="16"/>
      <c r="I37" s="32">
        <v>10000000</v>
      </c>
    </row>
    <row r="38" spans="1:9" ht="45">
      <c r="A38" s="7" t="s">
        <v>55</v>
      </c>
      <c r="B38" s="5"/>
      <c r="C38" s="5"/>
      <c r="D38" s="5" t="s">
        <v>56</v>
      </c>
      <c r="E38" s="7" t="s">
        <v>3</v>
      </c>
      <c r="F38" s="6"/>
      <c r="G38" s="6"/>
      <c r="H38" s="6"/>
      <c r="I38" s="31">
        <f>I39</f>
        <v>-252831</v>
      </c>
    </row>
    <row r="39" spans="1:9" ht="45">
      <c r="A39" s="7" t="s">
        <v>57</v>
      </c>
      <c r="B39" s="5"/>
      <c r="C39" s="5"/>
      <c r="D39" s="5" t="s">
        <v>56</v>
      </c>
      <c r="E39" s="7"/>
      <c r="F39" s="6"/>
      <c r="G39" s="6"/>
      <c r="H39" s="6"/>
      <c r="I39" s="31">
        <f>I40+I78+I81</f>
        <v>-252831</v>
      </c>
    </row>
    <row r="40" spans="1:9" ht="20.25" customHeight="1">
      <c r="A40" s="61" t="s">
        <v>115</v>
      </c>
      <c r="B40" s="61" t="s">
        <v>116</v>
      </c>
      <c r="C40" s="61"/>
      <c r="D40" s="62" t="s">
        <v>117</v>
      </c>
      <c r="E40" s="43"/>
      <c r="F40" s="44"/>
      <c r="G40" s="44"/>
      <c r="H40" s="44"/>
      <c r="I40" s="49">
        <f>I41+I42+I56+I57</f>
        <v>-26288715</v>
      </c>
    </row>
    <row r="41" spans="1:9" ht="30.75">
      <c r="A41" s="56" t="s">
        <v>97</v>
      </c>
      <c r="B41" s="23">
        <v>7310</v>
      </c>
      <c r="C41" s="56" t="s">
        <v>98</v>
      </c>
      <c r="D41" s="57" t="s">
        <v>99</v>
      </c>
      <c r="E41" s="43"/>
      <c r="F41" s="44"/>
      <c r="G41" s="44"/>
      <c r="H41" s="44"/>
      <c r="I41" s="49">
        <v>-1473131</v>
      </c>
    </row>
    <row r="42" spans="1:9" ht="30.75">
      <c r="A42" s="56" t="s">
        <v>100</v>
      </c>
      <c r="B42" s="23">
        <v>7320</v>
      </c>
      <c r="C42" s="56"/>
      <c r="D42" s="57" t="s">
        <v>101</v>
      </c>
      <c r="E42" s="43"/>
      <c r="F42" s="44"/>
      <c r="G42" s="44"/>
      <c r="H42" s="44"/>
      <c r="I42" s="49">
        <v>-28514762</v>
      </c>
    </row>
    <row r="43" spans="1:11" ht="16.5">
      <c r="A43" s="58" t="s">
        <v>102</v>
      </c>
      <c r="B43" s="59">
        <v>7321</v>
      </c>
      <c r="C43" s="59" t="s">
        <v>98</v>
      </c>
      <c r="D43" s="60" t="s">
        <v>103</v>
      </c>
      <c r="E43" s="43"/>
      <c r="F43" s="44"/>
      <c r="G43" s="44"/>
      <c r="H43" s="44"/>
      <c r="I43" s="50">
        <f>-28023790.85+I45</f>
        <v>-27911790.85</v>
      </c>
      <c r="J43" s="66"/>
      <c r="K43" s="67"/>
    </row>
    <row r="44" spans="1:9" ht="16.5">
      <c r="A44" s="58" t="s">
        <v>144</v>
      </c>
      <c r="B44" s="59"/>
      <c r="C44" s="59"/>
      <c r="D44" s="60"/>
      <c r="E44" s="65" t="s">
        <v>145</v>
      </c>
      <c r="F44" s="44"/>
      <c r="G44" s="44"/>
      <c r="H44" s="44"/>
      <c r="I44" s="50">
        <v>-852000</v>
      </c>
    </row>
    <row r="45" spans="1:9" ht="77.25">
      <c r="A45" s="58" t="s">
        <v>144</v>
      </c>
      <c r="B45" s="59"/>
      <c r="C45" s="59"/>
      <c r="D45" s="60"/>
      <c r="E45" s="65" t="s">
        <v>146</v>
      </c>
      <c r="F45" s="44"/>
      <c r="G45" s="44"/>
      <c r="H45" s="44"/>
      <c r="I45" s="50">
        <v>112000</v>
      </c>
    </row>
    <row r="46" spans="1:10" ht="30.75">
      <c r="A46" s="59" t="s">
        <v>104</v>
      </c>
      <c r="B46" s="59">
        <v>7322</v>
      </c>
      <c r="C46" s="59" t="s">
        <v>98</v>
      </c>
      <c r="D46" s="60" t="s">
        <v>105</v>
      </c>
      <c r="E46" s="43"/>
      <c r="F46" s="44"/>
      <c r="G46" s="44"/>
      <c r="H46" s="44"/>
      <c r="I46" s="50">
        <f>10248441.85+I48</f>
        <v>9024441.85</v>
      </c>
      <c r="J46" s="67"/>
    </row>
    <row r="47" spans="1:9" ht="16.5">
      <c r="A47" s="58" t="s">
        <v>144</v>
      </c>
      <c r="B47" s="59"/>
      <c r="C47" s="59"/>
      <c r="D47" s="60"/>
      <c r="E47" s="65" t="s">
        <v>145</v>
      </c>
      <c r="F47" s="44"/>
      <c r="G47" s="44"/>
      <c r="H47" s="44"/>
      <c r="I47" s="50">
        <v>-600000</v>
      </c>
    </row>
    <row r="48" spans="1:9" ht="93">
      <c r="A48" s="58" t="s">
        <v>144</v>
      </c>
      <c r="B48" s="59"/>
      <c r="C48" s="59"/>
      <c r="D48" s="60"/>
      <c r="E48" s="65" t="s">
        <v>147</v>
      </c>
      <c r="F48" s="44"/>
      <c r="G48" s="44"/>
      <c r="H48" s="44"/>
      <c r="I48" s="50">
        <v>-1224000</v>
      </c>
    </row>
    <row r="49" spans="1:9" ht="30.75">
      <c r="A49" s="59" t="s">
        <v>106</v>
      </c>
      <c r="B49" s="59">
        <v>7323</v>
      </c>
      <c r="C49" s="59" t="s">
        <v>98</v>
      </c>
      <c r="D49" s="60" t="s">
        <v>107</v>
      </c>
      <c r="E49" s="43"/>
      <c r="F49" s="44"/>
      <c r="G49" s="44"/>
      <c r="H49" s="44"/>
      <c r="I49" s="50">
        <v>-1373413</v>
      </c>
    </row>
    <row r="50" spans="1:9" ht="16.5">
      <c r="A50" s="58" t="s">
        <v>144</v>
      </c>
      <c r="B50" s="59"/>
      <c r="C50" s="59"/>
      <c r="D50" s="60"/>
      <c r="E50" s="65" t="s">
        <v>145</v>
      </c>
      <c r="F50" s="44"/>
      <c r="G50" s="44"/>
      <c r="H50" s="44"/>
      <c r="I50" s="50">
        <v>-3195009</v>
      </c>
    </row>
    <row r="51" spans="1:9" ht="30.75">
      <c r="A51" s="59" t="s">
        <v>108</v>
      </c>
      <c r="B51" s="59">
        <v>7324</v>
      </c>
      <c r="C51" s="59" t="s">
        <v>98</v>
      </c>
      <c r="D51" s="60" t="s">
        <v>109</v>
      </c>
      <c r="E51" s="43"/>
      <c r="F51" s="44"/>
      <c r="G51" s="44"/>
      <c r="H51" s="44"/>
      <c r="I51" s="50">
        <v>-4250000</v>
      </c>
    </row>
    <row r="52" spans="1:9" ht="16.5">
      <c r="A52" s="58" t="s">
        <v>144</v>
      </c>
      <c r="B52" s="59"/>
      <c r="C52" s="59"/>
      <c r="D52" s="60"/>
      <c r="E52" s="65" t="s">
        <v>145</v>
      </c>
      <c r="F52" s="44"/>
      <c r="G52" s="44"/>
      <c r="H52" s="44"/>
      <c r="I52" s="50">
        <v>-41000</v>
      </c>
    </row>
    <row r="53" spans="1:9" ht="77.25">
      <c r="A53" s="58" t="s">
        <v>144</v>
      </c>
      <c r="B53" s="59"/>
      <c r="C53" s="59"/>
      <c r="D53" s="60"/>
      <c r="E53" s="65" t="s">
        <v>148</v>
      </c>
      <c r="F53" s="44"/>
      <c r="G53" s="44"/>
      <c r="H53" s="44"/>
      <c r="I53" s="50">
        <v>41000</v>
      </c>
    </row>
    <row r="54" spans="1:9" ht="30.75">
      <c r="A54" s="59" t="s">
        <v>110</v>
      </c>
      <c r="B54" s="59">
        <v>7325</v>
      </c>
      <c r="C54" s="59" t="s">
        <v>98</v>
      </c>
      <c r="D54" s="60" t="s">
        <v>111</v>
      </c>
      <c r="E54" s="43"/>
      <c r="F54" s="44"/>
      <c r="G54" s="44"/>
      <c r="H54" s="44"/>
      <c r="I54" s="50">
        <f>-5116000+I55</f>
        <v>-4004000</v>
      </c>
    </row>
    <row r="55" spans="1:9" ht="61.5">
      <c r="A55" s="58" t="s">
        <v>144</v>
      </c>
      <c r="B55" s="59"/>
      <c r="C55" s="59"/>
      <c r="D55" s="60"/>
      <c r="E55" s="65" t="s">
        <v>149</v>
      </c>
      <c r="F55" s="44"/>
      <c r="G55" s="44"/>
      <c r="H55" s="44"/>
      <c r="I55" s="50">
        <v>1112000</v>
      </c>
    </row>
    <row r="56" spans="1:9" ht="46.5">
      <c r="A56" s="56" t="s">
        <v>112</v>
      </c>
      <c r="B56" s="56" t="s">
        <v>113</v>
      </c>
      <c r="C56" s="56" t="s">
        <v>98</v>
      </c>
      <c r="D56" s="57" t="s">
        <v>114</v>
      </c>
      <c r="E56" s="43"/>
      <c r="F56" s="44"/>
      <c r="G56" s="44"/>
      <c r="H56" s="44"/>
      <c r="I56" s="49">
        <v>-495000</v>
      </c>
    </row>
    <row r="57" spans="1:9" ht="16.5">
      <c r="A57" s="12" t="s">
        <v>58</v>
      </c>
      <c r="B57" s="12" t="s">
        <v>59</v>
      </c>
      <c r="C57" s="12"/>
      <c r="D57" s="26" t="s">
        <v>60</v>
      </c>
      <c r="E57" s="43"/>
      <c r="F57" s="44"/>
      <c r="G57" s="44"/>
      <c r="H57" s="44"/>
      <c r="I57" s="49">
        <f>I67+I58+I63+I76</f>
        <v>4194178</v>
      </c>
    </row>
    <row r="58" spans="1:9" ht="46.5">
      <c r="A58" s="40" t="s">
        <v>74</v>
      </c>
      <c r="B58" s="40" t="s">
        <v>75</v>
      </c>
      <c r="C58" s="40" t="s">
        <v>63</v>
      </c>
      <c r="D58" s="41" t="s">
        <v>76</v>
      </c>
      <c r="E58" s="52"/>
      <c r="F58" s="44"/>
      <c r="G58" s="44"/>
      <c r="H58" s="44"/>
      <c r="I58" s="49">
        <f>SUM(I59:I62)</f>
        <v>2181000</v>
      </c>
    </row>
    <row r="59" spans="1:9" ht="46.5">
      <c r="A59" s="12"/>
      <c r="B59" s="12"/>
      <c r="C59" s="12"/>
      <c r="D59" s="41" t="s">
        <v>77</v>
      </c>
      <c r="E59" s="41" t="s">
        <v>78</v>
      </c>
      <c r="F59" s="44"/>
      <c r="G59" s="44"/>
      <c r="H59" s="44"/>
      <c r="I59" s="50">
        <v>1000000</v>
      </c>
    </row>
    <row r="60" spans="1:9" ht="46.5">
      <c r="A60" s="12"/>
      <c r="B60" s="12"/>
      <c r="C60" s="12"/>
      <c r="D60" s="41" t="s">
        <v>81</v>
      </c>
      <c r="E60" s="41" t="s">
        <v>79</v>
      </c>
      <c r="F60" s="44"/>
      <c r="G60" s="44"/>
      <c r="H60" s="44"/>
      <c r="I60" s="50">
        <v>200000</v>
      </c>
    </row>
    <row r="61" spans="1:9" ht="61.5">
      <c r="A61" s="12"/>
      <c r="B61" s="12"/>
      <c r="C61" s="12"/>
      <c r="D61" s="41" t="s">
        <v>80</v>
      </c>
      <c r="E61" s="41" t="s">
        <v>82</v>
      </c>
      <c r="F61" s="44"/>
      <c r="G61" s="44"/>
      <c r="H61" s="44"/>
      <c r="I61" s="50">
        <v>500000</v>
      </c>
    </row>
    <row r="62" spans="1:9" ht="77.25">
      <c r="A62" s="12"/>
      <c r="B62" s="12"/>
      <c r="C62" s="12"/>
      <c r="D62" s="41" t="s">
        <v>142</v>
      </c>
      <c r="E62" s="41" t="s">
        <v>143</v>
      </c>
      <c r="F62" s="44"/>
      <c r="G62" s="44"/>
      <c r="H62" s="44"/>
      <c r="I62" s="50">
        <v>481000</v>
      </c>
    </row>
    <row r="63" spans="1:9" ht="61.5">
      <c r="A63" s="29" t="s">
        <v>83</v>
      </c>
      <c r="B63" s="29" t="s">
        <v>84</v>
      </c>
      <c r="C63" s="40" t="s">
        <v>63</v>
      </c>
      <c r="D63" s="53" t="s">
        <v>85</v>
      </c>
      <c r="E63" s="41"/>
      <c r="F63" s="44"/>
      <c r="G63" s="44"/>
      <c r="H63" s="44"/>
      <c r="I63" s="50">
        <f>I64+I65+I66</f>
        <v>1702378</v>
      </c>
    </row>
    <row r="64" spans="1:9" ht="46.5">
      <c r="A64" s="12"/>
      <c r="B64" s="12"/>
      <c r="C64" s="12"/>
      <c r="D64" s="41" t="s">
        <v>86</v>
      </c>
      <c r="E64" s="41" t="s">
        <v>87</v>
      </c>
      <c r="F64" s="44"/>
      <c r="G64" s="44"/>
      <c r="H64" s="44"/>
      <c r="I64" s="50">
        <v>1237000</v>
      </c>
    </row>
    <row r="65" spans="1:9" ht="97.5" customHeight="1">
      <c r="A65" s="12"/>
      <c r="B65" s="12"/>
      <c r="C65" s="12"/>
      <c r="D65" s="41" t="s">
        <v>119</v>
      </c>
      <c r="E65" s="41" t="s">
        <v>120</v>
      </c>
      <c r="F65" s="44"/>
      <c r="G65" s="44"/>
      <c r="H65" s="44"/>
      <c r="I65" s="50">
        <v>70000</v>
      </c>
    </row>
    <row r="66" spans="1:9" ht="46.5">
      <c r="A66" s="12"/>
      <c r="B66" s="12"/>
      <c r="C66" s="12"/>
      <c r="D66" s="41" t="s">
        <v>121</v>
      </c>
      <c r="E66" s="41" t="s">
        <v>122</v>
      </c>
      <c r="F66" s="44"/>
      <c r="G66" s="44"/>
      <c r="H66" s="44"/>
      <c r="I66" s="50">
        <v>395378</v>
      </c>
    </row>
    <row r="67" spans="1:9" ht="108">
      <c r="A67" s="12" t="s">
        <v>61</v>
      </c>
      <c r="B67" s="12" t="s">
        <v>62</v>
      </c>
      <c r="C67" s="12" t="s">
        <v>63</v>
      </c>
      <c r="D67" s="26" t="s">
        <v>64</v>
      </c>
      <c r="E67" s="45" t="s">
        <v>65</v>
      </c>
      <c r="F67" s="46"/>
      <c r="G67" s="46"/>
      <c r="H67" s="46"/>
      <c r="I67" s="49">
        <f>SUM(I68:I75)</f>
        <v>0</v>
      </c>
    </row>
    <row r="68" spans="1:9" ht="61.5">
      <c r="A68" s="12"/>
      <c r="B68" s="12"/>
      <c r="C68" s="12"/>
      <c r="D68" s="26"/>
      <c r="E68" s="41" t="s">
        <v>66</v>
      </c>
      <c r="F68" s="47"/>
      <c r="G68" s="47"/>
      <c r="H68" s="47"/>
      <c r="I68" s="50">
        <v>-714431</v>
      </c>
    </row>
    <row r="69" spans="1:9" ht="46.5">
      <c r="A69" s="12"/>
      <c r="B69" s="12"/>
      <c r="C69" s="12"/>
      <c r="D69" s="26"/>
      <c r="E69" s="41" t="s">
        <v>67</v>
      </c>
      <c r="F69" s="47"/>
      <c r="G69" s="47"/>
      <c r="H69" s="47"/>
      <c r="I69" s="50">
        <v>-4528200</v>
      </c>
    </row>
    <row r="70" spans="1:9" ht="46.5" customHeight="1">
      <c r="A70" s="12"/>
      <c r="B70" s="12"/>
      <c r="C70" s="12"/>
      <c r="D70" s="26"/>
      <c r="E70" s="41" t="s">
        <v>68</v>
      </c>
      <c r="F70" s="47"/>
      <c r="G70" s="47"/>
      <c r="H70" s="47"/>
      <c r="I70" s="50">
        <v>3112785</v>
      </c>
    </row>
    <row r="71" spans="1:9" ht="77.25">
      <c r="A71" s="12"/>
      <c r="B71" s="12"/>
      <c r="C71" s="12"/>
      <c r="D71" s="26"/>
      <c r="E71" s="41" t="s">
        <v>69</v>
      </c>
      <c r="F71" s="47"/>
      <c r="G71" s="47"/>
      <c r="H71" s="47"/>
      <c r="I71" s="50">
        <v>-338221</v>
      </c>
    </row>
    <row r="72" spans="1:9" ht="63" customHeight="1">
      <c r="A72" s="12"/>
      <c r="B72" s="12"/>
      <c r="C72" s="12"/>
      <c r="D72" s="26"/>
      <c r="E72" s="41" t="s">
        <v>70</v>
      </c>
      <c r="F72" s="16"/>
      <c r="G72" s="16"/>
      <c r="H72" s="16"/>
      <c r="I72" s="48">
        <v>1195718</v>
      </c>
    </row>
    <row r="73" spans="1:9" ht="77.25">
      <c r="A73" s="12"/>
      <c r="B73" s="12"/>
      <c r="C73" s="12"/>
      <c r="D73" s="26"/>
      <c r="E73" s="41" t="s">
        <v>71</v>
      </c>
      <c r="F73" s="16"/>
      <c r="G73" s="16"/>
      <c r="H73" s="16"/>
      <c r="I73" s="48">
        <v>1272349</v>
      </c>
    </row>
    <row r="74" spans="1:9" ht="61.5">
      <c r="A74" s="12"/>
      <c r="B74" s="12"/>
      <c r="C74" s="12"/>
      <c r="D74" s="26"/>
      <c r="E74" s="41" t="s">
        <v>72</v>
      </c>
      <c r="F74" s="16"/>
      <c r="G74" s="16"/>
      <c r="H74" s="16"/>
      <c r="I74" s="48">
        <v>-4390900</v>
      </c>
    </row>
    <row r="75" spans="1:9" ht="61.5">
      <c r="A75" s="12"/>
      <c r="B75" s="12"/>
      <c r="C75" s="12"/>
      <c r="D75" s="26"/>
      <c r="E75" s="41" t="s">
        <v>73</v>
      </c>
      <c r="F75" s="16"/>
      <c r="G75" s="16"/>
      <c r="H75" s="16"/>
      <c r="I75" s="48">
        <v>4390900</v>
      </c>
    </row>
    <row r="76" spans="1:9" ht="30.75">
      <c r="A76" s="29" t="s">
        <v>138</v>
      </c>
      <c r="B76" s="29" t="s">
        <v>139</v>
      </c>
      <c r="C76" s="40" t="s">
        <v>63</v>
      </c>
      <c r="D76" s="53" t="s">
        <v>140</v>
      </c>
      <c r="E76" s="41"/>
      <c r="F76" s="16"/>
      <c r="G76" s="16"/>
      <c r="H76" s="16"/>
      <c r="I76" s="48">
        <f>I77</f>
        <v>310800</v>
      </c>
    </row>
    <row r="77" spans="1:9" ht="83.25" customHeight="1">
      <c r="A77" s="29"/>
      <c r="B77" s="29"/>
      <c r="C77" s="40"/>
      <c r="D77" s="53" t="s">
        <v>141</v>
      </c>
      <c r="E77" s="41" t="s">
        <v>166</v>
      </c>
      <c r="F77" s="16"/>
      <c r="G77" s="16"/>
      <c r="H77" s="16"/>
      <c r="I77" s="48">
        <v>310800</v>
      </c>
    </row>
    <row r="78" spans="1:9" ht="36" customHeight="1">
      <c r="A78" s="54" t="s">
        <v>88</v>
      </c>
      <c r="B78" s="54" t="s">
        <v>89</v>
      </c>
      <c r="C78" s="54"/>
      <c r="D78" s="55" t="s">
        <v>90</v>
      </c>
      <c r="E78" s="41"/>
      <c r="F78" s="16"/>
      <c r="G78" s="16"/>
      <c r="H78" s="16"/>
      <c r="I78" s="32">
        <f>I79</f>
        <v>200000</v>
      </c>
    </row>
    <row r="79" spans="1:9" ht="67.5" customHeight="1">
      <c r="A79" s="40" t="s">
        <v>91</v>
      </c>
      <c r="B79" s="40" t="s">
        <v>92</v>
      </c>
      <c r="C79" s="40" t="s">
        <v>93</v>
      </c>
      <c r="D79" s="41" t="s">
        <v>94</v>
      </c>
      <c r="E79" s="51"/>
      <c r="F79" s="16"/>
      <c r="G79" s="16"/>
      <c r="H79" s="16"/>
      <c r="I79" s="48">
        <f>I80</f>
        <v>200000</v>
      </c>
    </row>
    <row r="80" spans="1:9" ht="65.25" customHeight="1">
      <c r="A80" s="12"/>
      <c r="B80" s="12"/>
      <c r="C80" s="12"/>
      <c r="D80" s="26" t="s">
        <v>95</v>
      </c>
      <c r="E80" s="41" t="s">
        <v>96</v>
      </c>
      <c r="F80" s="16"/>
      <c r="G80" s="16"/>
      <c r="H80" s="16"/>
      <c r="I80" s="48">
        <v>200000</v>
      </c>
    </row>
    <row r="81" spans="1:9" ht="16.5">
      <c r="A81" s="12" t="s">
        <v>118</v>
      </c>
      <c r="B81" s="12" t="s">
        <v>43</v>
      </c>
      <c r="C81" s="12" t="s">
        <v>29</v>
      </c>
      <c r="D81" s="26" t="s">
        <v>44</v>
      </c>
      <c r="E81" s="41"/>
      <c r="F81" s="16"/>
      <c r="G81" s="16"/>
      <c r="H81" s="16"/>
      <c r="I81" s="27">
        <v>25835884</v>
      </c>
    </row>
    <row r="82" spans="1:9" ht="20.25" customHeight="1">
      <c r="A82" s="8"/>
      <c r="B82" s="8"/>
      <c r="C82" s="9"/>
      <c r="D82" s="10" t="s">
        <v>9</v>
      </c>
      <c r="E82" s="11"/>
      <c r="F82" s="11"/>
      <c r="G82" s="11"/>
      <c r="H82" s="11"/>
      <c r="I82" s="33">
        <f>I8+I11+I16+I19+I25+I29+I35+I38</f>
        <v>18106371.71</v>
      </c>
    </row>
    <row r="83" ht="72" customHeight="1"/>
    <row r="84" spans="1:10" ht="89.25" customHeight="1">
      <c r="A84" s="72" t="s">
        <v>2</v>
      </c>
      <c r="B84" s="72"/>
      <c r="C84" s="72"/>
      <c r="D84" s="72"/>
      <c r="E84" s="72"/>
      <c r="F84" s="15"/>
      <c r="G84" s="71" t="s">
        <v>38</v>
      </c>
      <c r="H84" s="71"/>
      <c r="I84" s="15"/>
      <c r="J84" s="15"/>
    </row>
    <row r="87" ht="15">
      <c r="G87" s="4"/>
    </row>
  </sheetData>
  <sheetProtection/>
  <mergeCells count="4">
    <mergeCell ref="B5:I5"/>
    <mergeCell ref="G1:H1"/>
    <mergeCell ref="G84:H84"/>
    <mergeCell ref="A84:E84"/>
  </mergeCells>
  <printOptions/>
  <pageMargins left="0.984251968503937" right="0.5905511811023623" top="0.5511811023622047" bottom="0.5905511811023623" header="0.31496062992125984" footer="0.5118110236220472"/>
  <pageSetup horizontalDpi="600" verticalDpi="600" orientation="landscape" paperSize="9" scale="67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ODmitruk</dc:creator>
  <cp:keywords/>
  <dc:description/>
  <cp:lastModifiedBy>user1</cp:lastModifiedBy>
  <cp:lastPrinted>2018-03-19T08:18:40Z</cp:lastPrinted>
  <dcterms:created xsi:type="dcterms:W3CDTF">2004-01-17T10:33:37Z</dcterms:created>
  <dcterms:modified xsi:type="dcterms:W3CDTF">2018-03-23T12:22:15Z</dcterms:modified>
  <cp:category/>
  <cp:version/>
  <cp:contentType/>
  <cp:contentStatus/>
</cp:coreProperties>
</file>